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dfc1b3d27c773e9/Documents/Sunshine 2017/2017 Sunshine Financials/"/>
    </mc:Choice>
  </mc:AlternateContent>
  <bookViews>
    <workbookView xWindow="0" yWindow="0" windowWidth="20490" windowHeight="78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1" i="1" l="1"/>
  <c r="D31" i="1" l="1"/>
  <c r="C31" i="1" l="1"/>
  <c r="C32" i="1" s="1"/>
  <c r="B31" i="1"/>
  <c r="D15" i="1"/>
  <c r="C15" i="1"/>
  <c r="B15" i="1"/>
  <c r="H14" i="1"/>
  <c r="F31" i="1"/>
  <c r="H19" i="1"/>
  <c r="H29" i="1"/>
  <c r="D32" i="1" l="1"/>
  <c r="B32" i="1"/>
  <c r="F15" i="1"/>
  <c r="H12" i="1"/>
  <c r="H7" i="1" l="1"/>
  <c r="H30" i="1" l="1"/>
  <c r="H28" i="1"/>
  <c r="H23" i="1"/>
  <c r="H27" i="1"/>
  <c r="H26" i="1"/>
  <c r="H17" i="1"/>
  <c r="H22" i="1"/>
  <c r="H20" i="1"/>
  <c r="H24" i="1"/>
  <c r="H25" i="1"/>
  <c r="H9" i="1"/>
  <c r="H10" i="1"/>
  <c r="H11" i="1"/>
  <c r="H8" i="1"/>
  <c r="F32" i="1" l="1"/>
  <c r="H15" i="1" l="1"/>
  <c r="H31" i="1" l="1"/>
  <c r="H32" i="1"/>
</calcChain>
</file>

<file path=xl/sharedStrings.xml><?xml version="1.0" encoding="utf-8"?>
<sst xmlns="http://schemas.openxmlformats.org/spreadsheetml/2006/main" count="36" uniqueCount="35">
  <si>
    <t>Month of</t>
  </si>
  <si>
    <t xml:space="preserve">YTD </t>
  </si>
  <si>
    <t>% PCT</t>
  </si>
  <si>
    <t>DIFF</t>
  </si>
  <si>
    <t>Total Expenses</t>
  </si>
  <si>
    <t>Net Profit or (Loss)</t>
  </si>
  <si>
    <t>YTD Budget</t>
  </si>
  <si>
    <t xml:space="preserve">*Adjusted for seasonal revenues and expenses </t>
  </si>
  <si>
    <t>Donations Received</t>
  </si>
  <si>
    <t>Interest Income</t>
  </si>
  <si>
    <t>Clean-Up Fee &amp; Refund</t>
  </si>
  <si>
    <t>Plot Fee</t>
  </si>
  <si>
    <t>Tool Fee</t>
  </si>
  <si>
    <t>Unworked Service Hrs Fee</t>
  </si>
  <si>
    <t>Garden (gas, ant/rat bait)</t>
  </si>
  <si>
    <t xml:space="preserve"> Repairs, Maint., Rentals</t>
  </si>
  <si>
    <t xml:space="preserve">Contract Services  </t>
  </si>
  <si>
    <t>Special Projects</t>
  </si>
  <si>
    <t>Tools, Small Equip</t>
  </si>
  <si>
    <t>Insurance</t>
  </si>
  <si>
    <t>Garden Water</t>
  </si>
  <si>
    <t>Trailer Utilities</t>
  </si>
  <si>
    <t>Bank Fees, Other Fees &amp; Permits</t>
  </si>
  <si>
    <t>Education and Conferences</t>
  </si>
  <si>
    <t>Advertising &amp; Promotions</t>
  </si>
  <si>
    <t>Other Expenses (Computer and Software)</t>
  </si>
  <si>
    <t>Net Spring Plant Sale Before Donation**</t>
  </si>
  <si>
    <t>Net Fall Plant Sale Before Donation</t>
  </si>
  <si>
    <t>Donations to others</t>
  </si>
  <si>
    <t>Office supplies, postage, refreshments</t>
  </si>
  <si>
    <t>MAY 17</t>
  </si>
  <si>
    <t>MAY 17*</t>
  </si>
  <si>
    <t xml:space="preserve"> Sunshine Community Gardens
 Profit and Loss
May 2017 </t>
  </si>
  <si>
    <t>**Donation from Spring Plant Sale determined and made in May 2017</t>
  </si>
  <si>
    <t xml:space="preserve">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</si>
</sst>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3" fillId="0" borderId="0" xfId="0" applyNumberFormat="1" applyFont="1"/>
    <xf numFmtId="17" fontId="3" fillId="0" borderId="0" xfId="0" applyNumberFormat="1" applyFont="1" applyAlignment="1">
      <alignment horizontal="left"/>
    </xf>
    <xf numFmtId="164" fontId="2" fillId="3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4" fontId="2" fillId="3" borderId="0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/>
    <xf numFmtId="164" fontId="0" fillId="2" borderId="1" xfId="1" applyNumberFormat="1" applyFont="1" applyFill="1" applyBorder="1"/>
    <xf numFmtId="44" fontId="0" fillId="3" borderId="1" xfId="1" applyFont="1" applyFill="1" applyBorder="1"/>
    <xf numFmtId="164" fontId="0" fillId="0" borderId="1" xfId="1" applyNumberFormat="1" applyFont="1" applyFill="1" applyBorder="1"/>
    <xf numFmtId="164" fontId="0" fillId="3" borderId="1" xfId="2" applyNumberFormat="1" applyFont="1" applyFill="1" applyBorder="1"/>
    <xf numFmtId="9" fontId="0" fillId="0" borderId="1" xfId="2" applyFont="1" applyFill="1" applyBorder="1"/>
    <xf numFmtId="164" fontId="3" fillId="0" borderId="1" xfId="1" applyNumberFormat="1" applyFont="1" applyBorder="1"/>
    <xf numFmtId="164" fontId="0" fillId="2" borderId="3" xfId="1" applyNumberFormat="1" applyFont="1" applyFill="1" applyBorder="1"/>
    <xf numFmtId="44" fontId="0" fillId="3" borderId="3" xfId="1" applyFont="1" applyFill="1" applyBorder="1"/>
    <xf numFmtId="164" fontId="0" fillId="0" borderId="3" xfId="1" applyNumberFormat="1" applyFont="1" applyFill="1" applyBorder="1"/>
    <xf numFmtId="164" fontId="0" fillId="3" borderId="3" xfId="2" applyNumberFormat="1" applyFont="1" applyFill="1" applyBorder="1"/>
    <xf numFmtId="9" fontId="0" fillId="0" borderId="2" xfId="2" applyFont="1" applyFill="1" applyBorder="1"/>
    <xf numFmtId="49" fontId="3" fillId="0" borderId="4" xfId="0" applyNumberFormat="1" applyFont="1" applyBorder="1"/>
    <xf numFmtId="164" fontId="2" fillId="0" borderId="4" xfId="1" applyNumberFormat="1" applyFont="1" applyFill="1" applyBorder="1"/>
    <xf numFmtId="164" fontId="2" fillId="3" borderId="4" xfId="2" applyNumberFormat="1" applyFont="1" applyFill="1" applyBorder="1"/>
    <xf numFmtId="49" fontId="3" fillId="0" borderId="2" xfId="0" applyNumberFormat="1" applyFont="1" applyBorder="1"/>
    <xf numFmtId="164" fontId="2" fillId="2" borderId="2" xfId="1" applyNumberFormat="1" applyFont="1" applyFill="1" applyBorder="1"/>
    <xf numFmtId="164" fontId="2" fillId="3" borderId="2" xfId="2" applyNumberFormat="1" applyFont="1" applyFill="1" applyBorder="1"/>
    <xf numFmtId="164" fontId="2" fillId="3" borderId="4" xfId="1" applyNumberFormat="1" applyFont="1" applyFill="1" applyBorder="1"/>
    <xf numFmtId="164" fontId="2" fillId="2" borderId="13" xfId="1" applyNumberFormat="1" applyFont="1" applyFill="1" applyBorder="1" applyAlignment="1">
      <alignment horizontal="center"/>
    </xf>
    <xf numFmtId="164" fontId="2" fillId="2" borderId="4" xfId="1" quotePrefix="1" applyNumberFormat="1" applyFont="1" applyFill="1" applyBorder="1" applyAlignment="1">
      <alignment horizontal="center"/>
    </xf>
    <xf numFmtId="44" fontId="2" fillId="0" borderId="13" xfId="1" applyFont="1" applyFill="1" applyBorder="1" applyAlignment="1">
      <alignment horizontal="center"/>
    </xf>
    <xf numFmtId="44" fontId="2" fillId="0" borderId="4" xfId="1" applyFont="1" applyFill="1" applyBorder="1" applyAlignment="1">
      <alignment horizontal="center"/>
    </xf>
    <xf numFmtId="0" fontId="0" fillId="0" borderId="0" xfId="0" quotePrefix="1"/>
    <xf numFmtId="49" fontId="2" fillId="0" borderId="0" xfId="1" applyNumberFormat="1" applyFont="1" applyFill="1" applyBorder="1" applyAlignment="1">
      <alignment horizontal="center"/>
    </xf>
    <xf numFmtId="164" fontId="2" fillId="0" borderId="0" xfId="1" quotePrefix="1" applyNumberFormat="1" applyFont="1" applyFill="1" applyBorder="1" applyAlignment="1">
      <alignment horizontal="center"/>
    </xf>
    <xf numFmtId="9" fontId="0" fillId="0" borderId="4" xfId="2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quotePrefix="1" applyFill="1" applyBorder="1"/>
    <xf numFmtId="0" fontId="3" fillId="0" borderId="0" xfId="0" applyFont="1" applyFill="1" applyBorder="1"/>
    <xf numFmtId="9" fontId="0" fillId="0" borderId="9" xfId="2" applyFont="1" applyFill="1" applyBorder="1"/>
    <xf numFmtId="0" fontId="0" fillId="3" borderId="14" xfId="0" applyFill="1" applyBorder="1"/>
    <xf numFmtId="0" fontId="0" fillId="3" borderId="16" xfId="0" applyFill="1" applyBorder="1"/>
    <xf numFmtId="0" fontId="2" fillId="3" borderId="10" xfId="0" applyFont="1" applyFill="1" applyBorder="1"/>
    <xf numFmtId="0" fontId="0" fillId="3" borderId="15" xfId="0" applyFill="1" applyBorder="1"/>
    <xf numFmtId="44" fontId="2" fillId="3" borderId="10" xfId="1" applyFont="1" applyFill="1" applyBorder="1"/>
    <xf numFmtId="0" fontId="3" fillId="3" borderId="0" xfId="0" applyNumberFormat="1" applyFont="1" applyFill="1" applyBorder="1" applyAlignment="1">
      <alignment horizontal="center"/>
    </xf>
    <xf numFmtId="164" fontId="0" fillId="2" borderId="0" xfId="1" applyNumberFormat="1" applyFont="1" applyFill="1" applyBorder="1"/>
    <xf numFmtId="44" fontId="0" fillId="2" borderId="0" xfId="1" applyFont="1" applyFill="1" applyBorder="1"/>
    <xf numFmtId="164" fontId="0" fillId="0" borderId="0" xfId="1" applyNumberFormat="1" applyFont="1" applyFill="1" applyBorder="1"/>
    <xf numFmtId="164" fontId="0" fillId="0" borderId="0" xfId="2" applyNumberFormat="1" applyFont="1" applyFill="1" applyBorder="1"/>
    <xf numFmtId="49" fontId="3" fillId="0" borderId="1" xfId="0" applyNumberFormat="1" applyFont="1" applyFill="1" applyBorder="1"/>
    <xf numFmtId="164" fontId="3" fillId="0" borderId="4" xfId="1" applyNumberFormat="1" applyFont="1" applyBorder="1"/>
    <xf numFmtId="164" fontId="2" fillId="3" borderId="2" xfId="1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16" zoomScaleNormal="100" workbookViewId="0">
      <selection activeCell="J22" sqref="J22"/>
    </sheetView>
  </sheetViews>
  <sheetFormatPr defaultRowHeight="14.5" x14ac:dyDescent="0.35"/>
  <cols>
    <col min="1" max="1" width="34.1796875" customWidth="1"/>
    <col min="2" max="2" width="12.81640625" customWidth="1"/>
    <col min="3" max="3" width="0.54296875" customWidth="1"/>
    <col min="4" max="4" width="13.54296875" style="1" customWidth="1"/>
    <col min="5" max="5" width="0.7265625" customWidth="1"/>
    <col min="6" max="6" width="12.81640625" customWidth="1"/>
    <col min="7" max="7" width="0.7265625" customWidth="1"/>
    <col min="8" max="8" width="9.1796875" style="36"/>
    <col min="9" max="9" width="21.7265625" style="36" customWidth="1"/>
  </cols>
  <sheetData>
    <row r="1" spans="1:9" x14ac:dyDescent="0.35">
      <c r="B1" s="54" t="s">
        <v>32</v>
      </c>
      <c r="C1" s="55"/>
      <c r="D1" s="55"/>
      <c r="E1" s="55"/>
      <c r="F1" s="55"/>
      <c r="G1" s="55"/>
      <c r="H1" s="56"/>
    </row>
    <row r="2" spans="1:9" x14ac:dyDescent="0.35">
      <c r="B2" s="57"/>
      <c r="C2" s="58"/>
      <c r="D2" s="58"/>
      <c r="E2" s="58"/>
      <c r="F2" s="58"/>
      <c r="G2" s="58"/>
      <c r="H2" s="59"/>
    </row>
    <row r="3" spans="1:9" x14ac:dyDescent="0.35">
      <c r="B3" s="57"/>
      <c r="C3" s="58"/>
      <c r="D3" s="58"/>
      <c r="E3" s="58"/>
      <c r="F3" s="58"/>
      <c r="G3" s="58"/>
      <c r="H3" s="59"/>
    </row>
    <row r="4" spans="1:9" x14ac:dyDescent="0.35">
      <c r="B4" s="60"/>
      <c r="C4" s="61"/>
      <c r="D4" s="61"/>
      <c r="E4" s="61"/>
      <c r="F4" s="61"/>
      <c r="G4" s="61"/>
      <c r="H4" s="62"/>
    </row>
    <row r="5" spans="1:9" x14ac:dyDescent="0.35">
      <c r="A5" s="3"/>
      <c r="B5" s="28" t="s">
        <v>0</v>
      </c>
      <c r="C5" s="46"/>
      <c r="D5" s="5" t="s">
        <v>1</v>
      </c>
      <c r="E5" s="4"/>
      <c r="F5" s="5" t="s">
        <v>6</v>
      </c>
      <c r="G5" s="6"/>
      <c r="H5" s="30" t="s">
        <v>2</v>
      </c>
      <c r="I5" s="7"/>
    </row>
    <row r="6" spans="1:9" x14ac:dyDescent="0.35">
      <c r="A6" s="8"/>
      <c r="B6" s="29" t="s">
        <v>30</v>
      </c>
      <c r="C6" s="6"/>
      <c r="D6" s="34" t="s">
        <v>30</v>
      </c>
      <c r="E6" s="4"/>
      <c r="F6" s="33" t="s">
        <v>31</v>
      </c>
      <c r="G6" s="6"/>
      <c r="H6" s="31" t="s">
        <v>3</v>
      </c>
      <c r="I6" s="7"/>
    </row>
    <row r="7" spans="1:9" x14ac:dyDescent="0.35">
      <c r="A7" s="15" t="s">
        <v>26</v>
      </c>
      <c r="B7" s="10">
        <v>-2980.88</v>
      </c>
      <c r="C7" s="11"/>
      <c r="D7" s="10">
        <v>21278.45</v>
      </c>
      <c r="E7" s="13"/>
      <c r="F7" s="12">
        <v>22000</v>
      </c>
      <c r="G7" s="41"/>
      <c r="H7" s="14">
        <f>0-((F7-D7)/F7)</f>
        <v>-3.2797727272727242E-2</v>
      </c>
      <c r="I7" s="38"/>
    </row>
    <row r="8" spans="1:9" x14ac:dyDescent="0.35">
      <c r="A8" s="9" t="s">
        <v>11</v>
      </c>
      <c r="B8" s="10">
        <v>0</v>
      </c>
      <c r="C8" s="11"/>
      <c r="D8" s="10">
        <v>15639.5</v>
      </c>
      <c r="E8" s="13"/>
      <c r="F8" s="12">
        <v>15000</v>
      </c>
      <c r="G8" s="41"/>
      <c r="H8" s="14">
        <f>0-((F8-D8)/F8)</f>
        <v>4.2633333333333336E-2</v>
      </c>
      <c r="I8" s="37"/>
    </row>
    <row r="9" spans="1:9" x14ac:dyDescent="0.35">
      <c r="A9" s="9" t="s">
        <v>13</v>
      </c>
      <c r="B9" s="10">
        <v>0</v>
      </c>
      <c r="C9" s="11"/>
      <c r="D9" s="10">
        <v>3056.1</v>
      </c>
      <c r="E9" s="13"/>
      <c r="F9" s="12">
        <v>1500</v>
      </c>
      <c r="G9" s="41"/>
      <c r="H9" s="14">
        <f>0-((F9-D9)/F9)</f>
        <v>1.0373999999999999</v>
      </c>
      <c r="I9" s="37"/>
    </row>
    <row r="10" spans="1:9" x14ac:dyDescent="0.35">
      <c r="A10" s="9" t="s">
        <v>12</v>
      </c>
      <c r="B10" s="10"/>
      <c r="C10" s="11"/>
      <c r="D10" s="10">
        <v>340</v>
      </c>
      <c r="E10" s="13">
        <v>1200</v>
      </c>
      <c r="F10" s="12">
        <v>260</v>
      </c>
      <c r="G10" s="41"/>
      <c r="H10" s="14">
        <f>0-((F10-D10)/F10)</f>
        <v>0.30769230769230771</v>
      </c>
      <c r="I10" s="37"/>
    </row>
    <row r="11" spans="1:9" x14ac:dyDescent="0.35">
      <c r="A11" s="9" t="s">
        <v>10</v>
      </c>
      <c r="B11" s="10"/>
      <c r="C11" s="11"/>
      <c r="D11" s="10">
        <v>285</v>
      </c>
      <c r="E11" s="13"/>
      <c r="F11" s="12">
        <v>215</v>
      </c>
      <c r="G11" s="41"/>
      <c r="H11" s="14">
        <f t="shared" ref="H11:H32" si="0">0-((F11-D11)/F11)</f>
        <v>0.32558139534883723</v>
      </c>
      <c r="I11" s="37"/>
    </row>
    <row r="12" spans="1:9" x14ac:dyDescent="0.35">
      <c r="A12" s="9" t="s">
        <v>8</v>
      </c>
      <c r="B12" s="10"/>
      <c r="C12" s="11"/>
      <c r="D12" s="12">
        <v>711.45</v>
      </c>
      <c r="E12" s="13"/>
      <c r="F12" s="12">
        <v>200</v>
      </c>
      <c r="G12" s="41"/>
      <c r="H12" s="14">
        <f>0-((F12-D12)/F12)</f>
        <v>2.5572500000000002</v>
      </c>
      <c r="I12" s="37"/>
    </row>
    <row r="13" spans="1:9" x14ac:dyDescent="0.35">
      <c r="A13" s="15" t="s">
        <v>27</v>
      </c>
      <c r="B13" s="10">
        <v>0</v>
      </c>
      <c r="C13" s="11"/>
      <c r="D13" s="12">
        <v>0</v>
      </c>
      <c r="E13" s="13"/>
      <c r="F13" s="12">
        <v>0</v>
      </c>
      <c r="G13" s="41"/>
      <c r="H13" s="14"/>
      <c r="I13" s="37"/>
    </row>
    <row r="14" spans="1:9" ht="15" thickBot="1" x14ac:dyDescent="0.4">
      <c r="A14" s="52" t="s">
        <v>9</v>
      </c>
      <c r="B14" s="16">
        <v>6</v>
      </c>
      <c r="C14" s="17"/>
      <c r="D14" s="18">
        <v>26.43</v>
      </c>
      <c r="E14" s="19"/>
      <c r="F14" s="18">
        <v>25</v>
      </c>
      <c r="G14" s="42"/>
      <c r="H14" s="20">
        <f t="shared" ref="H14" si="1">0-((F14-D14)/F14)</f>
        <v>5.7199999999999987E-2</v>
      </c>
      <c r="I14" s="37"/>
    </row>
    <row r="15" spans="1:9" x14ac:dyDescent="0.35">
      <c r="A15" s="21"/>
      <c r="B15" s="22">
        <f t="shared" ref="B15:D15" si="2">SUM(B7:B14)</f>
        <v>-2974.88</v>
      </c>
      <c r="C15" s="27">
        <f t="shared" si="2"/>
        <v>0</v>
      </c>
      <c r="D15" s="22">
        <f t="shared" si="2"/>
        <v>41336.929999999993</v>
      </c>
      <c r="E15" s="23"/>
      <c r="F15" s="22">
        <f>SUM(F7:F14)</f>
        <v>39200</v>
      </c>
      <c r="G15" s="43"/>
      <c r="H15" s="35">
        <f t="shared" si="0"/>
        <v>5.4513520408163089E-2</v>
      </c>
      <c r="I15" s="37"/>
    </row>
    <row r="16" spans="1:9" x14ac:dyDescent="0.35">
      <c r="A16" s="2"/>
      <c r="B16" s="47"/>
      <c r="C16" s="48"/>
      <c r="D16" s="49"/>
      <c r="E16" s="50"/>
      <c r="F16" s="49"/>
      <c r="G16" s="37"/>
      <c r="H16" s="40"/>
      <c r="I16" s="37"/>
    </row>
    <row r="17" spans="1:10" x14ac:dyDescent="0.35">
      <c r="A17" s="9" t="s">
        <v>20</v>
      </c>
      <c r="B17" s="10">
        <v>1667.38</v>
      </c>
      <c r="C17" s="11"/>
      <c r="D17" s="10">
        <v>3907.87</v>
      </c>
      <c r="E17" s="13"/>
      <c r="F17" s="12">
        <v>6025</v>
      </c>
      <c r="G17" s="41"/>
      <c r="H17" s="14">
        <f>0-((F17-D17)/F17)</f>
        <v>-0.35139087136929464</v>
      </c>
      <c r="I17" s="37"/>
    </row>
    <row r="18" spans="1:10" x14ac:dyDescent="0.35">
      <c r="A18" s="9" t="s">
        <v>28</v>
      </c>
      <c r="B18" s="10">
        <v>24.98</v>
      </c>
      <c r="C18" s="11"/>
      <c r="D18" s="10">
        <v>124.98</v>
      </c>
      <c r="E18" s="13"/>
      <c r="F18" s="12">
        <v>0</v>
      </c>
      <c r="G18" s="41"/>
      <c r="H18" s="14"/>
      <c r="I18" s="37"/>
    </row>
    <row r="19" spans="1:10" x14ac:dyDescent="0.35">
      <c r="A19" s="9" t="s">
        <v>15</v>
      </c>
      <c r="B19" s="10">
        <v>107.67</v>
      </c>
      <c r="C19" s="11"/>
      <c r="D19" s="10">
        <v>107.67</v>
      </c>
      <c r="E19" s="13"/>
      <c r="F19" s="12">
        <v>835</v>
      </c>
      <c r="G19" s="41"/>
      <c r="H19" s="14">
        <f t="shared" ref="H19" si="3">0-((F19-D19)/F19)</f>
        <v>-0.87105389221556895</v>
      </c>
      <c r="I19" s="37"/>
    </row>
    <row r="20" spans="1:10" x14ac:dyDescent="0.35">
      <c r="A20" s="9" t="s">
        <v>16</v>
      </c>
      <c r="B20" s="10">
        <v>242.45</v>
      </c>
      <c r="C20" s="11"/>
      <c r="D20" s="10">
        <v>1197.3800000000001</v>
      </c>
      <c r="E20" s="13"/>
      <c r="F20" s="12">
        <v>1250</v>
      </c>
      <c r="G20" s="41"/>
      <c r="H20" s="14">
        <f>0-((F20-D20)/F20)</f>
        <v>-4.2095999999999911E-2</v>
      </c>
      <c r="I20" s="37"/>
    </row>
    <row r="21" spans="1:10" x14ac:dyDescent="0.35">
      <c r="A21" s="9" t="s">
        <v>19</v>
      </c>
      <c r="B21" s="10">
        <v>260</v>
      </c>
      <c r="C21" s="11"/>
      <c r="D21" s="10">
        <v>260</v>
      </c>
      <c r="E21" s="13"/>
      <c r="F21" s="12">
        <v>260</v>
      </c>
      <c r="G21" s="41"/>
      <c r="H21" s="14">
        <f>0-((F21-D21)/F21)</f>
        <v>0</v>
      </c>
      <c r="I21" s="37"/>
    </row>
    <row r="22" spans="1:10" x14ac:dyDescent="0.35">
      <c r="A22" s="9" t="s">
        <v>18</v>
      </c>
      <c r="B22" s="10">
        <v>0</v>
      </c>
      <c r="C22" s="11"/>
      <c r="D22" s="10">
        <v>402.34</v>
      </c>
      <c r="E22" s="13"/>
      <c r="F22" s="12">
        <v>835</v>
      </c>
      <c r="G22" s="41"/>
      <c r="H22" s="14">
        <f>0-((F22-D22)/F22)</f>
        <v>-0.51815568862275452</v>
      </c>
      <c r="I22" s="37"/>
      <c r="J22" t="s">
        <v>34</v>
      </c>
    </row>
    <row r="23" spans="1:10" x14ac:dyDescent="0.35">
      <c r="A23" s="9" t="s">
        <v>23</v>
      </c>
      <c r="B23" s="10">
        <v>0</v>
      </c>
      <c r="C23" s="11"/>
      <c r="D23" s="10">
        <v>0</v>
      </c>
      <c r="E23" s="13"/>
      <c r="F23" s="12">
        <v>100</v>
      </c>
      <c r="G23" s="41"/>
      <c r="H23" s="14">
        <f>0-((F23-D23)/F23)</f>
        <v>-1</v>
      </c>
      <c r="I23" s="37"/>
    </row>
    <row r="24" spans="1:10" x14ac:dyDescent="0.35">
      <c r="A24" s="9" t="s">
        <v>14</v>
      </c>
      <c r="B24" s="10">
        <v>415.38</v>
      </c>
      <c r="C24" s="11"/>
      <c r="D24" s="10">
        <v>1479.81</v>
      </c>
      <c r="E24" s="13"/>
      <c r="F24" s="12">
        <v>1250</v>
      </c>
      <c r="G24" s="41"/>
      <c r="H24" s="14">
        <f>0-((F24-D24)/F24)</f>
        <v>0.18384799999999996</v>
      </c>
      <c r="I24" s="37"/>
    </row>
    <row r="25" spans="1:10" x14ac:dyDescent="0.35">
      <c r="A25" s="9" t="s">
        <v>29</v>
      </c>
      <c r="B25" s="10">
        <v>162.667</v>
      </c>
      <c r="C25" s="11"/>
      <c r="D25" s="12">
        <v>327.97</v>
      </c>
      <c r="E25" s="13"/>
      <c r="F25" s="12">
        <v>750</v>
      </c>
      <c r="G25" s="41"/>
      <c r="H25" s="14">
        <f t="shared" si="0"/>
        <v>-0.56270666666666658</v>
      </c>
      <c r="I25" s="37"/>
    </row>
    <row r="26" spans="1:10" s="1" customFormat="1" x14ac:dyDescent="0.35">
      <c r="A26" s="51" t="s">
        <v>21</v>
      </c>
      <c r="B26" s="12">
        <v>140.88999999999999</v>
      </c>
      <c r="C26" s="11"/>
      <c r="D26" s="12">
        <v>667.66</v>
      </c>
      <c r="E26" s="13"/>
      <c r="F26" s="12">
        <v>835</v>
      </c>
      <c r="G26" s="41"/>
      <c r="H26" s="14">
        <f t="shared" si="0"/>
        <v>-0.20040718562874255</v>
      </c>
      <c r="I26" s="37"/>
    </row>
    <row r="27" spans="1:10" x14ac:dyDescent="0.35">
      <c r="A27" s="9" t="s">
        <v>22</v>
      </c>
      <c r="B27" s="10">
        <v>3.01</v>
      </c>
      <c r="C27" s="11"/>
      <c r="D27" s="10">
        <v>12</v>
      </c>
      <c r="E27" s="13"/>
      <c r="F27" s="12">
        <v>115</v>
      </c>
      <c r="G27" s="41"/>
      <c r="H27" s="14">
        <f t="shared" si="0"/>
        <v>-0.89565217391304353</v>
      </c>
      <c r="I27" s="37"/>
    </row>
    <row r="28" spans="1:10" x14ac:dyDescent="0.35">
      <c r="A28" s="9" t="s">
        <v>24</v>
      </c>
      <c r="B28" s="10"/>
      <c r="C28" s="11"/>
      <c r="D28" s="10">
        <v>250</v>
      </c>
      <c r="E28" s="13"/>
      <c r="F28" s="12">
        <v>165</v>
      </c>
      <c r="G28" s="41"/>
      <c r="H28" s="14">
        <f t="shared" si="0"/>
        <v>0.51515151515151514</v>
      </c>
      <c r="I28" s="37"/>
    </row>
    <row r="29" spans="1:10" x14ac:dyDescent="0.35">
      <c r="A29" s="9" t="s">
        <v>17</v>
      </c>
      <c r="B29" s="10">
        <v>0</v>
      </c>
      <c r="C29" s="11"/>
      <c r="D29" s="10">
        <v>-522.64</v>
      </c>
      <c r="E29" s="13"/>
      <c r="F29" s="12">
        <v>2100</v>
      </c>
      <c r="G29" s="41"/>
      <c r="H29" s="14">
        <f t="shared" ref="H29" si="4">0-((F29-D29)/F29)</f>
        <v>-1.2488761904761905</v>
      </c>
      <c r="I29" s="37"/>
    </row>
    <row r="30" spans="1:10" x14ac:dyDescent="0.35">
      <c r="A30" s="9" t="s">
        <v>25</v>
      </c>
      <c r="B30" s="10">
        <v>38.380000000000003</v>
      </c>
      <c r="C30" s="11"/>
      <c r="D30" s="10">
        <v>191.9</v>
      </c>
      <c r="E30" s="13"/>
      <c r="F30" s="12">
        <v>415</v>
      </c>
      <c r="G30" s="41"/>
      <c r="H30" s="14">
        <f t="shared" si="0"/>
        <v>-0.53759036144578309</v>
      </c>
      <c r="I30" s="37"/>
    </row>
    <row r="31" spans="1:10" ht="15" thickBot="1" x14ac:dyDescent="0.4">
      <c r="A31" s="24" t="s">
        <v>4</v>
      </c>
      <c r="B31" s="25">
        <f t="shared" ref="B31:D31" si="5">+SUM(B17:B30)</f>
        <v>3062.8070000000007</v>
      </c>
      <c r="C31" s="53">
        <f t="shared" si="5"/>
        <v>0</v>
      </c>
      <c r="D31" s="25">
        <f t="shared" si="5"/>
        <v>8406.94</v>
      </c>
      <c r="E31" s="26"/>
      <c r="F31" s="25">
        <f>+SUM(F17:F30)</f>
        <v>14935</v>
      </c>
      <c r="G31" s="44"/>
      <c r="H31" s="20">
        <f t="shared" si="0"/>
        <v>-0.43709809173083358</v>
      </c>
      <c r="I31" s="37"/>
    </row>
    <row r="32" spans="1:10" x14ac:dyDescent="0.35">
      <c r="A32" s="21" t="s">
        <v>5</v>
      </c>
      <c r="B32" s="22">
        <f t="shared" ref="B32:D32" si="6">(B15-B31)</f>
        <v>-6037.6870000000008</v>
      </c>
      <c r="C32" s="27">
        <f t="shared" si="6"/>
        <v>0</v>
      </c>
      <c r="D32" s="22">
        <f t="shared" si="6"/>
        <v>32929.989999999991</v>
      </c>
      <c r="E32" s="27"/>
      <c r="F32" s="22">
        <f>(F15-F31)</f>
        <v>24265</v>
      </c>
      <c r="G32" s="45"/>
      <c r="H32" s="35">
        <f t="shared" si="0"/>
        <v>0.35709828971770002</v>
      </c>
      <c r="I32" s="39"/>
    </row>
    <row r="33" ht="2.25" customHeight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spans="1:1" hidden="1" x14ac:dyDescent="0.35"/>
    <row r="50" spans="1:1" hidden="1" x14ac:dyDescent="0.35"/>
    <row r="51" spans="1:1" hidden="1" x14ac:dyDescent="0.35"/>
    <row r="52" spans="1:1" hidden="1" x14ac:dyDescent="0.35"/>
    <row r="54" spans="1:1" x14ac:dyDescent="0.35">
      <c r="A54" s="32" t="s">
        <v>7</v>
      </c>
    </row>
    <row r="56" spans="1:1" x14ac:dyDescent="0.35">
      <c r="A56" s="32" t="s">
        <v>33</v>
      </c>
    </row>
  </sheetData>
  <mergeCells count="1">
    <mergeCell ref="B1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Limaye, Caroline H.</dc:creator>
  <cp:lastModifiedBy>Carol Limaye</cp:lastModifiedBy>
  <cp:lastPrinted>2017-04-25T15:03:55Z</cp:lastPrinted>
  <dcterms:created xsi:type="dcterms:W3CDTF">2016-01-11T19:35:32Z</dcterms:created>
  <dcterms:modified xsi:type="dcterms:W3CDTF">2017-06-07T04:03:47Z</dcterms:modified>
</cp:coreProperties>
</file>